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9150" windowWidth="13005" windowHeight="41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<sst xmlns="http://schemas.openxmlformats.org/spreadsheetml/2006/main" count="191" uniqueCount="25">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</sst>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zoomScalePageLayoutView="0" workbookViewId="0" topLeftCell="A85">
      <selection activeCell="D109" sqref="D109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34" t="s">
        <v>17</v>
      </c>
      <c r="B1" s="34"/>
      <c r="C1" s="34"/>
      <c r="D1" s="34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</f>
        <v>4</v>
      </c>
      <c r="C4" s="16">
        <f>15+6+15+15</f>
        <v>51</v>
      </c>
      <c r="D4" s="16">
        <f>550+550+550+550</f>
        <v>2200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</f>
        <v>4</v>
      </c>
      <c r="C5" s="16">
        <f>6+15+6+15</f>
        <v>42</v>
      </c>
      <c r="D5" s="16">
        <f>550+550+550+550</f>
        <v>2200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</f>
        <v>6</v>
      </c>
      <c r="C6" s="16">
        <f>10+15+15+15+15+15</f>
        <v>85</v>
      </c>
      <c r="D6" s="16">
        <f>550+550+550+13957.92+550+550</f>
        <v>16707.92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</f>
        <v>4</v>
      </c>
      <c r="C7" s="16">
        <f>15+15+6+15</f>
        <v>51</v>
      </c>
      <c r="D7" s="16">
        <f>550+550+550+550</f>
        <v>2200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</f>
        <v>6</v>
      </c>
      <c r="C8" s="16">
        <f>15+15+15+6+10+6</f>
        <v>67</v>
      </c>
      <c r="D8" s="16">
        <f>550+550+550+550+550+550</f>
        <v>3300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1+1+1+1+1+1+1+1+1+1+1+1+1+1+1+1+1</f>
        <v>17</v>
      </c>
      <c r="C9" s="24">
        <f>15+15+80+6+15+15+15+15+15+15+6+6+15+15+15+15+10</f>
        <v>288</v>
      </c>
      <c r="D9" s="16">
        <f>550+550+3300+550+550+550+550+550+550+550+550+550+550+550+550+550+550</f>
        <v>12100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>
        <f>1+1+1+1+1+1+1+1</f>
        <v>8</v>
      </c>
      <c r="C10" s="16">
        <f>15+15+15+15+15+15+15+15</f>
        <v>120</v>
      </c>
      <c r="D10" s="16">
        <f>550+550+550+550+550+550+550+550</f>
        <v>4400</v>
      </c>
      <c r="E10" s="3"/>
      <c r="F10" s="3"/>
      <c r="G10" s="3"/>
      <c r="H10" s="4"/>
      <c r="I10" s="4"/>
    </row>
    <row r="11" spans="1:9" ht="12" customHeight="1">
      <c r="A11" s="10" t="s">
        <v>20</v>
      </c>
      <c r="B11" s="16">
        <f>1+1+1+1+1+1+1+1+1+1</f>
        <v>10</v>
      </c>
      <c r="C11" s="16">
        <f>15+15+15+15+15+15+15+15+15+15</f>
        <v>150</v>
      </c>
      <c r="D11" s="16">
        <f>550+550+550+550+550+550+550+550+550+550</f>
        <v>5500</v>
      </c>
      <c r="E11" s="12"/>
      <c r="F11" s="3"/>
      <c r="G11" s="3"/>
      <c r="H11" s="4"/>
      <c r="I11" s="4"/>
    </row>
    <row r="12" spans="1:9" ht="12" customHeight="1">
      <c r="A12" s="10" t="s">
        <v>21</v>
      </c>
      <c r="B12" s="16">
        <f>1+1+1+1+1+1+1+1</f>
        <v>8</v>
      </c>
      <c r="C12" s="16">
        <f>15+15+15+15+6+6+15+15</f>
        <v>102</v>
      </c>
      <c r="D12" s="16">
        <f>550+550+550+550+550+550+8800+550</f>
        <v>12650</v>
      </c>
      <c r="E12" s="12"/>
      <c r="F12" s="3"/>
      <c r="G12" s="3"/>
      <c r="H12" s="4"/>
      <c r="I12" s="4"/>
    </row>
    <row r="13" spans="1:9" ht="12" customHeight="1">
      <c r="A13" s="10" t="s">
        <v>22</v>
      </c>
      <c r="B13" s="16">
        <f>1+1+1+1+1+1+1</f>
        <v>7</v>
      </c>
      <c r="C13" s="16">
        <f>15+15+15+6+15+10+15</f>
        <v>91</v>
      </c>
      <c r="D13" s="16">
        <f>550+550+550+550+550+550+550</f>
        <v>3850</v>
      </c>
      <c r="E13" s="3"/>
      <c r="F13" s="3"/>
      <c r="G13" s="3"/>
      <c r="H13" s="4"/>
      <c r="I13" s="4"/>
    </row>
    <row r="14" spans="1:9" ht="12" customHeight="1">
      <c r="A14" s="10" t="s">
        <v>23</v>
      </c>
      <c r="B14" s="16">
        <f>1+1+1+1</f>
        <v>4</v>
      </c>
      <c r="C14" s="16">
        <f>10+6+6+10</f>
        <v>32</v>
      </c>
      <c r="D14" s="16">
        <f>550+550+27698.53+550</f>
        <v>29348.53</v>
      </c>
      <c r="E14" s="3"/>
      <c r="F14" s="3"/>
      <c r="G14" s="3"/>
      <c r="H14" s="4"/>
      <c r="I14" s="4"/>
    </row>
    <row r="15" spans="1:9" ht="12" customHeight="1">
      <c r="A15" s="10" t="s">
        <v>24</v>
      </c>
      <c r="B15" s="16">
        <f>1+1+1+1+1</f>
        <v>5</v>
      </c>
      <c r="C15" s="16">
        <f>15+10+10+10+15</f>
        <v>60</v>
      </c>
      <c r="D15" s="16">
        <f>550+550+550+550+550</f>
        <v>2750</v>
      </c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</f>
        <v>1</v>
      </c>
      <c r="C19" s="16">
        <f>15</f>
        <v>15</v>
      </c>
      <c r="D19" s="16">
        <f>550</f>
        <v>550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</f>
        <v>1</v>
      </c>
      <c r="C20" s="16">
        <f>75</f>
        <v>75</v>
      </c>
      <c r="D20" s="16">
        <f>25991.57</f>
        <v>25991.57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</f>
        <v>2</v>
      </c>
      <c r="C21" s="16">
        <f>15+15</f>
        <v>30</v>
      </c>
      <c r="D21" s="16">
        <f>550+550</f>
        <v>1100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v>0</v>
      </c>
      <c r="C22" s="16">
        <v>0</v>
      </c>
      <c r="D22" s="16">
        <v>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35+70</f>
        <v>105</v>
      </c>
      <c r="D23" s="16">
        <f>25991.57+25991.57</f>
        <v>51983.14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150+30</f>
        <v>180</v>
      </c>
      <c r="D24" s="16">
        <f>25991.57+25991.57</f>
        <v>51983.14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>
        <f>1</f>
        <v>1</v>
      </c>
      <c r="C25" s="16">
        <f>15</f>
        <v>15</v>
      </c>
      <c r="D25" s="16">
        <f>550</f>
        <v>550</v>
      </c>
      <c r="E25" s="3"/>
      <c r="F25" s="3"/>
      <c r="G25" s="3"/>
      <c r="H25" s="4"/>
      <c r="I25" s="4"/>
    </row>
    <row r="26" spans="1:9" ht="12" customHeight="1">
      <c r="A26" s="10" t="s">
        <v>20</v>
      </c>
      <c r="B26" s="16">
        <v>0</v>
      </c>
      <c r="C26" s="16">
        <v>0</v>
      </c>
      <c r="D26" s="16">
        <v>0</v>
      </c>
      <c r="E26" s="3"/>
      <c r="F26" s="3"/>
      <c r="G26" s="3"/>
      <c r="H26" s="4"/>
      <c r="I26" s="4"/>
    </row>
    <row r="27" spans="1:9" ht="12" customHeight="1">
      <c r="A27" s="10" t="s">
        <v>21</v>
      </c>
      <c r="B27" s="16">
        <v>0</v>
      </c>
      <c r="C27" s="16">
        <v>0</v>
      </c>
      <c r="D27" s="16">
        <v>0</v>
      </c>
      <c r="E27" s="3"/>
      <c r="F27" s="3"/>
      <c r="G27" s="3"/>
      <c r="H27" s="4"/>
      <c r="I27" s="4"/>
    </row>
    <row r="28" spans="1:9" ht="12" customHeight="1">
      <c r="A28" s="10" t="s">
        <v>22</v>
      </c>
      <c r="B28" s="16">
        <f>1</f>
        <v>1</v>
      </c>
      <c r="C28" s="16">
        <f>270</f>
        <v>270</v>
      </c>
      <c r="D28" s="16">
        <f>25991.57</f>
        <v>25991.57</v>
      </c>
      <c r="E28" s="3"/>
      <c r="F28" s="13"/>
      <c r="G28" s="3"/>
      <c r="H28" s="4"/>
      <c r="I28" s="4"/>
    </row>
    <row r="29" spans="1:9" ht="12" customHeight="1">
      <c r="A29" s="10" t="s">
        <v>23</v>
      </c>
      <c r="B29" s="16">
        <f>1+1</f>
        <v>2</v>
      </c>
      <c r="C29" s="16">
        <f>15+15</f>
        <v>30</v>
      </c>
      <c r="D29" s="16">
        <f>550+550</f>
        <v>1100</v>
      </c>
      <c r="E29" s="3"/>
      <c r="F29" s="3"/>
      <c r="G29" s="3"/>
      <c r="H29" s="4"/>
      <c r="I29" s="4"/>
    </row>
    <row r="30" spans="1:9" ht="12" customHeight="1">
      <c r="A30" s="10" t="s">
        <v>24</v>
      </c>
      <c r="B30" s="16">
        <f>1</f>
        <v>1</v>
      </c>
      <c r="C30" s="16">
        <f>25</f>
        <v>25</v>
      </c>
      <c r="D30" s="16">
        <f>26564.4</f>
        <v>26564.4</v>
      </c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f>1</f>
        <v>1</v>
      </c>
      <c r="C34" s="16">
        <f>120</f>
        <v>120</v>
      </c>
      <c r="D34" s="16">
        <f>25991.57</f>
        <v>25991.57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</f>
        <v>1</v>
      </c>
      <c r="C38" s="16">
        <f>15</f>
        <v>15</v>
      </c>
      <c r="D38" s="16">
        <f>25991.57</f>
        <v>25991.57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1+1+1</f>
        <v>3</v>
      </c>
      <c r="C39" s="16">
        <f>0.006+15+74.7</f>
        <v>89.706</v>
      </c>
      <c r="D39" s="16">
        <f>4.17+550+25991.57</f>
        <v>26545.739999999998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>
        <f>1</f>
        <v>1</v>
      </c>
      <c r="C40" s="16">
        <f>15</f>
        <v>15</v>
      </c>
      <c r="D40" s="16">
        <f>550</f>
        <v>550</v>
      </c>
      <c r="E40" s="3"/>
      <c r="F40" s="3"/>
      <c r="G40" s="3"/>
      <c r="H40" s="4"/>
      <c r="I40" s="4"/>
    </row>
    <row r="41" spans="1:9" ht="12" customHeight="1">
      <c r="A41" s="10" t="s">
        <v>20</v>
      </c>
      <c r="B41" s="28">
        <v>0</v>
      </c>
      <c r="C41" s="28">
        <v>0</v>
      </c>
      <c r="D41" s="28">
        <v>0</v>
      </c>
      <c r="E41" s="3"/>
      <c r="F41" s="3"/>
      <c r="G41" s="3"/>
      <c r="H41" s="4"/>
      <c r="I41" s="4"/>
    </row>
    <row r="42" spans="1:9" ht="12" customHeight="1">
      <c r="A42" s="10" t="s">
        <v>21</v>
      </c>
      <c r="B42" s="16">
        <f>1+1</f>
        <v>2</v>
      </c>
      <c r="C42" s="16">
        <f>5+50</f>
        <v>55</v>
      </c>
      <c r="D42" s="16">
        <f>4166.82+62041.89</f>
        <v>66208.70999999999</v>
      </c>
      <c r="E42" s="3"/>
      <c r="F42" s="3"/>
      <c r="G42" s="3"/>
      <c r="H42" s="4"/>
      <c r="I42" s="4"/>
    </row>
    <row r="43" spans="1:9" ht="12" customHeight="1">
      <c r="A43" s="10" t="s">
        <v>22</v>
      </c>
      <c r="B43" s="16">
        <f>1+1</f>
        <v>2</v>
      </c>
      <c r="C43" s="16">
        <f>670+480</f>
        <v>1150</v>
      </c>
      <c r="D43" s="16">
        <f>66047.47+66047.47</f>
        <v>132094.94</v>
      </c>
      <c r="E43" s="3"/>
      <c r="F43" s="3"/>
      <c r="G43" s="3"/>
      <c r="H43" s="4"/>
      <c r="I43" s="4"/>
    </row>
    <row r="44" spans="1:9" ht="12" customHeight="1">
      <c r="A44" s="10" t="s">
        <v>23</v>
      </c>
      <c r="B44" s="16">
        <f>1</f>
        <v>1</v>
      </c>
      <c r="C44" s="16">
        <f>1.78</f>
        <v>1.78</v>
      </c>
      <c r="D44" s="16">
        <f>1483.39</f>
        <v>1483.39</v>
      </c>
      <c r="E44" s="3"/>
      <c r="F44" s="3"/>
      <c r="G44" s="3"/>
      <c r="H44" s="4"/>
      <c r="I44" s="4"/>
    </row>
    <row r="45" spans="1:9" ht="12" customHeight="1">
      <c r="A45" s="10" t="s">
        <v>24</v>
      </c>
      <c r="B45" s="16">
        <v>0</v>
      </c>
      <c r="C45" s="16">
        <v>0</v>
      </c>
      <c r="D45" s="16">
        <v>0</v>
      </c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33" t="s">
        <v>18</v>
      </c>
      <c r="B47" s="33"/>
      <c r="C47" s="33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</f>
        <v>3</v>
      </c>
      <c r="C50" s="16">
        <f>15+6+6</f>
        <v>27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</f>
        <v>6</v>
      </c>
      <c r="C51" s="16">
        <f>15+15+15+10+15+15</f>
        <v>85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15+80+15+15+15+15</f>
        <v>155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</f>
        <v>4</v>
      </c>
      <c r="C53" s="10">
        <f>15+15+6+15</f>
        <v>51</v>
      </c>
      <c r="D53" s="18"/>
    </row>
    <row r="54" spans="1:4" ht="12" customHeight="1">
      <c r="A54" s="10" t="s">
        <v>9</v>
      </c>
      <c r="B54" s="10">
        <f>1+1+1+1+1+1+1+1+1+1</f>
        <v>10</v>
      </c>
      <c r="C54" s="10">
        <f>15+10+6+15+15+15+6+15+6+15</f>
        <v>118</v>
      </c>
      <c r="D54" s="18"/>
    </row>
    <row r="55" spans="1:4" ht="12" customHeight="1">
      <c r="A55" s="10" t="s">
        <v>13</v>
      </c>
      <c r="B55" s="10">
        <f>1+1+1+1+1+1+1+1+1+1+1+1+1+1</f>
        <v>14</v>
      </c>
      <c r="C55" s="10">
        <f>15+6+15+10+15+15+15+15+15+15+6+15+15+15</f>
        <v>187</v>
      </c>
      <c r="D55" s="18"/>
    </row>
    <row r="56" spans="1:4" ht="12" customHeight="1">
      <c r="A56" s="10" t="s">
        <v>10</v>
      </c>
      <c r="B56" s="10">
        <f>1+1+1+1+1+1+1+1</f>
        <v>8</v>
      </c>
      <c r="C56" s="10">
        <f>15+15+15+15+15+15+15+15</f>
        <v>120</v>
      </c>
      <c r="D56" s="18"/>
    </row>
    <row r="57" spans="1:4" ht="12" customHeight="1">
      <c r="A57" s="10" t="s">
        <v>20</v>
      </c>
      <c r="B57" s="16">
        <f>1+1+1+1+1+1+1+1+1+1+1</f>
        <v>11</v>
      </c>
      <c r="C57" s="16">
        <f>15+15+15+15+15+15+6+6+6+6+6</f>
        <v>120</v>
      </c>
      <c r="D57" s="18"/>
    </row>
    <row r="58" spans="1:4" ht="12" customHeight="1">
      <c r="A58" s="10" t="s">
        <v>21</v>
      </c>
      <c r="B58" s="16">
        <f>1+1+1+1+1+1+1+1+1</f>
        <v>9</v>
      </c>
      <c r="C58" s="16">
        <f>6+15+15+15+15+15+15+15+10</f>
        <v>121</v>
      </c>
      <c r="D58" s="18"/>
    </row>
    <row r="59" spans="1:4" ht="12" customHeight="1">
      <c r="A59" s="10" t="s">
        <v>22</v>
      </c>
      <c r="B59" s="21">
        <f>1+1+1+1+1</f>
        <v>5</v>
      </c>
      <c r="C59" s="21">
        <f>6+6+10+15+10</f>
        <v>47</v>
      </c>
      <c r="D59" s="18"/>
    </row>
    <row r="60" spans="1:4" ht="12" customHeight="1">
      <c r="A60" s="10" t="s">
        <v>23</v>
      </c>
      <c r="B60" s="22">
        <f>1+1+1</f>
        <v>3</v>
      </c>
      <c r="C60" s="22">
        <f>10+15+10</f>
        <v>35</v>
      </c>
      <c r="D60" s="18"/>
    </row>
    <row r="61" spans="1:4" ht="12" customHeight="1">
      <c r="A61" s="10" t="s">
        <v>24</v>
      </c>
      <c r="B61" s="22">
        <f>1+1</f>
        <v>2</v>
      </c>
      <c r="C61" s="22">
        <f>10+6</f>
        <v>16</v>
      </c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1+1+1</f>
        <v>3</v>
      </c>
      <c r="C65" s="16">
        <f>75+15+5</f>
        <v>95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</f>
        <v>3</v>
      </c>
      <c r="C67" s="16">
        <f>70+30+35</f>
        <v>135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</f>
        <v>1</v>
      </c>
      <c r="C69" s="10">
        <f>150</f>
        <v>150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</f>
        <v>1</v>
      </c>
      <c r="C70" s="10">
        <f>15</f>
        <v>15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>
        <f>1</f>
        <v>1</v>
      </c>
      <c r="C71" s="10">
        <f>6</f>
        <v>6</v>
      </c>
      <c r="D71" s="19"/>
    </row>
    <row r="72" spans="1:4" ht="12" customHeight="1">
      <c r="A72" s="10" t="s">
        <v>20</v>
      </c>
      <c r="B72" s="16">
        <f>1+1</f>
        <v>2</v>
      </c>
      <c r="C72" s="16">
        <f>15+25</f>
        <v>40</v>
      </c>
      <c r="D72" s="19"/>
    </row>
    <row r="73" spans="1:4" ht="12" customHeight="1">
      <c r="A73" s="10" t="s">
        <v>21</v>
      </c>
      <c r="B73" s="16">
        <f>1+1</f>
        <v>2</v>
      </c>
      <c r="C73" s="16">
        <f>50+15</f>
        <v>65</v>
      </c>
      <c r="D73" s="19"/>
    </row>
    <row r="74" spans="1:4" ht="12" customHeight="1">
      <c r="A74" s="10" t="s">
        <v>22</v>
      </c>
      <c r="B74" s="21">
        <f>1</f>
        <v>1</v>
      </c>
      <c r="C74" s="21">
        <f>15</f>
        <v>15</v>
      </c>
      <c r="D74" s="19"/>
    </row>
    <row r="75" spans="1:4" ht="12" customHeight="1">
      <c r="A75" s="10" t="s">
        <v>23</v>
      </c>
      <c r="B75" s="22">
        <f>1</f>
        <v>1</v>
      </c>
      <c r="C75" s="22">
        <f>15</f>
        <v>15</v>
      </c>
      <c r="D75" s="19"/>
    </row>
    <row r="76" spans="1:4" ht="12" customHeight="1">
      <c r="A76" s="10" t="s">
        <v>24</v>
      </c>
      <c r="B76" s="22">
        <v>0</v>
      </c>
      <c r="C76" s="22">
        <v>0</v>
      </c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f>1</f>
        <v>1</v>
      </c>
      <c r="C80" s="16">
        <f>120</f>
        <v>120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1+1</f>
        <v>2</v>
      </c>
      <c r="C82" s="16">
        <f>0.006+15</f>
        <v>15.006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340+74.7</f>
        <v>414.7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</f>
        <v>1</v>
      </c>
      <c r="C84" s="10">
        <f>0.006</f>
        <v>0.006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f>1+1+1</f>
        <v>3</v>
      </c>
      <c r="C85" s="10">
        <f>25+15+15</f>
        <v>55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>
        <f>1</f>
        <v>1</v>
      </c>
      <c r="C86" s="10">
        <f>5</f>
        <v>5</v>
      </c>
      <c r="D86" s="19"/>
    </row>
    <row r="87" spans="1:4" ht="12" customHeight="1">
      <c r="A87" s="10" t="s">
        <v>20</v>
      </c>
      <c r="B87" s="21">
        <f>1+1</f>
        <v>2</v>
      </c>
      <c r="C87" s="21">
        <f>5+670</f>
        <v>675</v>
      </c>
      <c r="D87" s="19"/>
    </row>
    <row r="88" spans="1:4" ht="12" customHeight="1">
      <c r="A88" s="10" t="s">
        <v>21</v>
      </c>
      <c r="B88" s="21">
        <f>1+1</f>
        <v>2</v>
      </c>
      <c r="C88" s="21">
        <f>1.6+480</f>
        <v>481.6</v>
      </c>
      <c r="D88" s="19"/>
    </row>
    <row r="89" spans="1:4" ht="12" customHeight="1">
      <c r="A89" s="10" t="s">
        <v>22</v>
      </c>
      <c r="B89" s="21">
        <f>1</f>
        <v>1</v>
      </c>
      <c r="C89" s="21">
        <f>1.78</f>
        <v>1.78</v>
      </c>
      <c r="D89" s="19"/>
    </row>
    <row r="90" spans="1:4" ht="12" customHeight="1">
      <c r="A90" s="10" t="s">
        <v>23</v>
      </c>
      <c r="B90" s="22">
        <v>0</v>
      </c>
      <c r="C90" s="22">
        <v>0</v>
      </c>
      <c r="D90" s="19"/>
    </row>
    <row r="91" spans="1:4" ht="12" customHeight="1">
      <c r="A91" s="10" t="s">
        <v>24</v>
      </c>
      <c r="B91" s="22">
        <v>0</v>
      </c>
      <c r="C91" s="22">
        <v>0</v>
      </c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3" t="s">
        <v>19</v>
      </c>
      <c r="B94" s="33"/>
      <c r="C94" s="33"/>
      <c r="D94" s="33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1+1+1</f>
        <v>3</v>
      </c>
      <c r="C97" s="16">
        <f>15+15+15</f>
        <v>45</v>
      </c>
      <c r="D97" s="16">
        <f>550+550+550</f>
        <v>1650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1+1+1+1</f>
        <v>4</v>
      </c>
      <c r="C98" s="16">
        <f>15+6+6+10</f>
        <v>37</v>
      </c>
      <c r="D98" s="16">
        <f>550+550+550+550</f>
        <v>2200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</f>
        <v>2</v>
      </c>
      <c r="C99" s="16">
        <f>15+10</f>
        <v>25</v>
      </c>
      <c r="D99" s="10">
        <f>550+550</f>
        <v>1100</v>
      </c>
      <c r="E99" s="3"/>
    </row>
    <row r="100" spans="1:5" ht="12" customHeight="1">
      <c r="A100" s="10" t="s">
        <v>8</v>
      </c>
      <c r="B100" s="16">
        <f>1+1+1+1</f>
        <v>4</v>
      </c>
      <c r="C100" s="16">
        <f>15+15+15+6</f>
        <v>51</v>
      </c>
      <c r="D100" s="10">
        <f>550+550+550+550</f>
        <v>2200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10+10+6+15+15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1+1+1+1+1+1+1+1+1+1+1+1</f>
        <v>12</v>
      </c>
      <c r="C102" s="16">
        <f>15+10+6+15+6+15+6+6+15+10+15+15</f>
        <v>134</v>
      </c>
      <c r="D102" s="10">
        <f>550+550+550+550+550+550+550+550+550+550+550+550</f>
        <v>6600</v>
      </c>
      <c r="E102" s="3"/>
    </row>
    <row r="103" spans="1:5" ht="12" customHeight="1">
      <c r="A103" s="10" t="s">
        <v>10</v>
      </c>
      <c r="B103" s="16">
        <f>1+1+1+1+1+1+1+1+1+1+1+1+1+1</f>
        <v>14</v>
      </c>
      <c r="C103" s="16">
        <f>15+15+10+15+15+15+6+6+15+6+15+15+15+15</f>
        <v>178</v>
      </c>
      <c r="D103" s="10">
        <f>550+550+550+550+550+550+550+550+550+550+550+550+550+550</f>
        <v>7700</v>
      </c>
      <c r="E103" s="3"/>
    </row>
    <row r="104" spans="1:5" ht="12" customHeight="1">
      <c r="A104" s="10" t="s">
        <v>20</v>
      </c>
      <c r="B104" s="16">
        <f>1+1+1+1+1+1+1+1+1+1+1+1+1</f>
        <v>13</v>
      </c>
      <c r="C104" s="16">
        <f>15+6+15+15+6+15+15+15+15+15+6+6+15</f>
        <v>159</v>
      </c>
      <c r="D104" s="16">
        <f>550+550+550+550+550+550+550+550+550+550+550+550+550</f>
        <v>7150</v>
      </c>
      <c r="E104" s="3"/>
    </row>
    <row r="105" spans="1:5" ht="12" customHeight="1">
      <c r="A105" s="10" t="s">
        <v>21</v>
      </c>
      <c r="B105" s="16">
        <f>1+1+1+1+1</f>
        <v>5</v>
      </c>
      <c r="C105" s="16">
        <f>15+10+15+15+15</f>
        <v>70</v>
      </c>
      <c r="D105" s="16">
        <f>550+550+550+550+550</f>
        <v>2750</v>
      </c>
      <c r="E105" s="3"/>
    </row>
    <row r="106" spans="1:5" ht="12" customHeight="1">
      <c r="A106" s="10" t="s">
        <v>22</v>
      </c>
      <c r="B106" s="16">
        <f>1+1</f>
        <v>2</v>
      </c>
      <c r="C106" s="16">
        <f>15+15</f>
        <v>30</v>
      </c>
      <c r="D106" s="10">
        <f>550+13957.92</f>
        <v>14507.92</v>
      </c>
      <c r="E106" s="3"/>
    </row>
    <row r="107" spans="1:5" ht="12" customHeight="1">
      <c r="A107" s="10" t="s">
        <v>23</v>
      </c>
      <c r="B107" s="16">
        <f>1+1+1+1+1</f>
        <v>5</v>
      </c>
      <c r="C107" s="16">
        <f>15+15+15+15+15</f>
        <v>75</v>
      </c>
      <c r="D107" s="10">
        <f>550+550+550+550+550</f>
        <v>2750</v>
      </c>
      <c r="E107" s="3"/>
    </row>
    <row r="108" spans="1:5" ht="12" customHeight="1">
      <c r="A108" s="10" t="s">
        <v>24</v>
      </c>
      <c r="B108" s="16">
        <f>1+1+1+1+1+1</f>
        <v>6</v>
      </c>
      <c r="C108" s="16">
        <f>15+15+15+15+15+15</f>
        <v>90</v>
      </c>
      <c r="D108" s="10">
        <f>550+550+550+550+550+550</f>
        <v>3300</v>
      </c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100+25+15</f>
        <v>140</v>
      </c>
      <c r="D113" s="16">
        <f>26564.4+26564.4+550</f>
        <v>53678.8</v>
      </c>
      <c r="E113" s="3"/>
      <c r="F113" s="3"/>
      <c r="G113" s="3"/>
    </row>
    <row r="114" spans="1:5" ht="12" customHeight="1">
      <c r="A114" s="10" t="s">
        <v>7</v>
      </c>
      <c r="B114" s="16">
        <f>1+1+1</f>
        <v>3</v>
      </c>
      <c r="C114" s="16">
        <f>120+10+1</f>
        <v>131</v>
      </c>
      <c r="D114" s="10">
        <f>26564.4+550+930.53</f>
        <v>28044.93</v>
      </c>
      <c r="E114" s="3"/>
    </row>
    <row r="115" spans="1:5" ht="12" customHeight="1">
      <c r="A115" s="10" t="s">
        <v>8</v>
      </c>
      <c r="B115" s="16">
        <f>1</f>
        <v>1</v>
      </c>
      <c r="C115" s="16">
        <f>45</f>
        <v>45</v>
      </c>
      <c r="D115" s="16">
        <f>26564.4</f>
        <v>26564.4</v>
      </c>
      <c r="E115" s="3"/>
    </row>
    <row r="116" spans="1:5" ht="12" customHeight="1">
      <c r="A116" s="10" t="s">
        <v>9</v>
      </c>
      <c r="B116" s="16">
        <f>1</f>
        <v>1</v>
      </c>
      <c r="C116" s="16">
        <f>15</f>
        <v>15</v>
      </c>
      <c r="D116" s="10">
        <f>550</f>
        <v>550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15+15</f>
        <v>30</v>
      </c>
      <c r="D117" s="10">
        <f>550+550</f>
        <v>1100</v>
      </c>
      <c r="E117" s="3"/>
    </row>
    <row r="118" spans="1:5" ht="12" customHeight="1">
      <c r="A118" s="10" t="s">
        <v>10</v>
      </c>
      <c r="B118" s="16">
        <v>0</v>
      </c>
      <c r="C118" s="16">
        <v>0</v>
      </c>
      <c r="D118" s="16">
        <v>0</v>
      </c>
      <c r="E118" s="3"/>
    </row>
    <row r="119" spans="1:5" ht="12" customHeight="1">
      <c r="A119" s="10" t="s">
        <v>20</v>
      </c>
      <c r="B119" s="16">
        <v>0</v>
      </c>
      <c r="C119" s="16">
        <v>0</v>
      </c>
      <c r="D119" s="16">
        <v>0</v>
      </c>
      <c r="E119" s="3"/>
    </row>
    <row r="120" spans="1:13" ht="12" customHeight="1">
      <c r="A120" s="10" t="s">
        <v>21</v>
      </c>
      <c r="B120" s="16">
        <f>1+1</f>
        <v>2</v>
      </c>
      <c r="C120" s="16">
        <f>15+35</f>
        <v>50</v>
      </c>
      <c r="D120" s="10">
        <f>550+25991.57</f>
        <v>26541.57</v>
      </c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>
        <v>0</v>
      </c>
      <c r="C121" s="16">
        <v>0</v>
      </c>
      <c r="D121" s="10">
        <v>0</v>
      </c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>
        <f>1+1</f>
        <v>2</v>
      </c>
      <c r="C122" s="16">
        <f>25+270</f>
        <v>295</v>
      </c>
      <c r="D122" s="10">
        <f>26045.49+25991.57</f>
        <v>52037.06</v>
      </c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>
        <v>0</v>
      </c>
      <c r="C123" s="16">
        <v>0</v>
      </c>
      <c r="D123" s="10">
        <v>0</v>
      </c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f>1+1+1+1</f>
        <v>4</v>
      </c>
      <c r="C127" s="16">
        <f>9+70+2+15</f>
        <v>96</v>
      </c>
      <c r="D127" s="16">
        <f>550+26564.4+26564.4+550</f>
        <v>54228.8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</f>
        <v>2</v>
      </c>
      <c r="C128" s="16">
        <f>1+90</f>
        <v>91</v>
      </c>
      <c r="D128" s="16">
        <f>550+26564.4</f>
        <v>27114.4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31"/>
      <c r="G129" s="32"/>
      <c r="H129" s="32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v>0</v>
      </c>
      <c r="C130" s="16">
        <v>0</v>
      </c>
      <c r="D130" s="10">
        <v>0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f>1</f>
        <v>1</v>
      </c>
      <c r="C131" s="16">
        <f>10</f>
        <v>10</v>
      </c>
      <c r="D131" s="10">
        <f>7834.8</f>
        <v>7834.8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v>0</v>
      </c>
      <c r="C132" s="16">
        <v>0</v>
      </c>
      <c r="D132" s="10">
        <v>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>
        <f>1</f>
        <v>1</v>
      </c>
      <c r="C133" s="16">
        <f>15</f>
        <v>15</v>
      </c>
      <c r="D133" s="10">
        <f>25991.57</f>
        <v>25991.57</v>
      </c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>
        <v>0</v>
      </c>
      <c r="C134" s="16">
        <v>0</v>
      </c>
      <c r="D134" s="10">
        <v>0</v>
      </c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>
        <f>1+1+1</f>
        <v>3</v>
      </c>
      <c r="C135" s="16">
        <f>0.006+15+60</f>
        <v>75.006</v>
      </c>
      <c r="D135" s="10">
        <f>550+550+26564.4</f>
        <v>27664.4</v>
      </c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>
        <f>1</f>
        <v>1</v>
      </c>
      <c r="C136" s="21">
        <f>15</f>
        <v>15</v>
      </c>
      <c r="D136" s="22">
        <f>550</f>
        <v>550</v>
      </c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>
        <v>0</v>
      </c>
      <c r="C137" s="21">
        <v>0</v>
      </c>
      <c r="D137" s="22">
        <v>0</v>
      </c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>
        <f>1+1+1+1</f>
        <v>4</v>
      </c>
      <c r="C138" s="29">
        <f>35+15+1.78+5</f>
        <v>56.78</v>
      </c>
      <c r="D138" s="30">
        <f>25991.57+550+4166.82+1483.39</f>
        <v>32191.78</v>
      </c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3" t="s">
        <v>2</v>
      </c>
      <c r="B140" s="33"/>
      <c r="C140" s="33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0</v>
      </c>
      <c r="C144" s="16">
        <v>0</v>
      </c>
      <c r="D144" s="19"/>
    </row>
    <row r="145" spans="1:4" ht="12" customHeight="1">
      <c r="A145" s="10" t="s">
        <v>7</v>
      </c>
      <c r="B145" s="16">
        <f>1+1</f>
        <v>2</v>
      </c>
      <c r="C145" s="16">
        <f>40+6</f>
        <v>46</v>
      </c>
      <c r="D145" s="19"/>
    </row>
    <row r="146" spans="1:4" ht="12" customHeight="1">
      <c r="A146" s="10" t="s">
        <v>8</v>
      </c>
      <c r="B146" s="10">
        <v>0</v>
      </c>
      <c r="C146" s="10">
        <v>0</v>
      </c>
      <c r="D146" s="19"/>
    </row>
    <row r="147" spans="1:4" ht="12" customHeight="1">
      <c r="A147" s="10" t="s">
        <v>9</v>
      </c>
      <c r="B147" s="10">
        <f>1+1</f>
        <v>2</v>
      </c>
      <c r="C147" s="10">
        <f>6+6</f>
        <v>12</v>
      </c>
      <c r="D147" s="19"/>
    </row>
    <row r="148" spans="1:4" ht="12" customHeight="1">
      <c r="A148" s="10" t="s">
        <v>13</v>
      </c>
      <c r="B148" s="10">
        <f>1</f>
        <v>1</v>
      </c>
      <c r="C148" s="10">
        <f>10</f>
        <v>10</v>
      </c>
      <c r="D148" s="19"/>
    </row>
    <row r="149" spans="1:4" ht="12" customHeight="1">
      <c r="A149" s="10" t="s">
        <v>10</v>
      </c>
      <c r="B149" s="10">
        <f>1</f>
        <v>1</v>
      </c>
      <c r="C149" s="10">
        <f>6</f>
        <v>6</v>
      </c>
      <c r="D149" s="19"/>
    </row>
    <row r="150" spans="1:4" ht="12" customHeight="1">
      <c r="A150" s="10" t="s">
        <v>20</v>
      </c>
      <c r="B150" s="10">
        <v>0</v>
      </c>
      <c r="C150" s="10">
        <v>0</v>
      </c>
      <c r="D150" s="19"/>
    </row>
    <row r="151" spans="1:4" ht="12" customHeight="1">
      <c r="A151" s="10" t="s">
        <v>21</v>
      </c>
      <c r="B151" s="10">
        <f>1+1</f>
        <v>2</v>
      </c>
      <c r="C151" s="10">
        <f>6+6</f>
        <v>12</v>
      </c>
      <c r="D151" s="19"/>
    </row>
    <row r="152" spans="1:4" ht="12" customHeight="1">
      <c r="A152" s="10" t="s">
        <v>22</v>
      </c>
      <c r="B152" s="10">
        <f>1+1+1+1+1+1+1</f>
        <v>7</v>
      </c>
      <c r="C152" s="10">
        <f>6+6+6+10+15+15+10</f>
        <v>68</v>
      </c>
      <c r="D152" s="19"/>
    </row>
    <row r="153" spans="1:4" ht="12" customHeight="1">
      <c r="A153" s="10" t="s">
        <v>23</v>
      </c>
      <c r="B153" s="10">
        <f>1+1+1+1</f>
        <v>4</v>
      </c>
      <c r="C153" s="10">
        <f>6+10+15+6</f>
        <v>37</v>
      </c>
      <c r="D153" s="19"/>
    </row>
    <row r="154" spans="1:4" ht="12" customHeight="1">
      <c r="A154" s="10" t="s">
        <v>24</v>
      </c>
      <c r="B154" s="10">
        <f>1+1+1+1+1</f>
        <v>5</v>
      </c>
      <c r="C154" s="10">
        <f>6+15+15+15+10</f>
        <v>61</v>
      </c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f>1+1</f>
        <v>2</v>
      </c>
      <c r="C159" s="16">
        <f>100+6</f>
        <v>106</v>
      </c>
      <c r="D159" s="19"/>
    </row>
    <row r="160" spans="1:4" ht="12" customHeight="1">
      <c r="A160" s="10" t="s">
        <v>6</v>
      </c>
      <c r="B160" s="16">
        <f>1</f>
        <v>1</v>
      </c>
      <c r="C160" s="16">
        <v>70</v>
      </c>
      <c r="D160" s="19"/>
    </row>
    <row r="161" spans="1:4" ht="12" customHeight="1">
      <c r="A161" s="10" t="s">
        <v>7</v>
      </c>
      <c r="B161" s="16">
        <v>0</v>
      </c>
      <c r="C161" s="16">
        <v>0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f>1</f>
        <v>1</v>
      </c>
      <c r="C163" s="16">
        <f>5</f>
        <v>5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>
        <v>0</v>
      </c>
      <c r="C165" s="16">
        <v>0</v>
      </c>
      <c r="D165" s="19"/>
    </row>
    <row r="166" spans="1:4" ht="12" customHeight="1">
      <c r="A166" s="10" t="s">
        <v>20</v>
      </c>
      <c r="B166" s="16">
        <f>1</f>
        <v>1</v>
      </c>
      <c r="C166" s="16">
        <f>6</f>
        <v>6</v>
      </c>
      <c r="D166" s="19"/>
    </row>
    <row r="167" spans="1:4" ht="12" customHeight="1">
      <c r="A167" s="10" t="s">
        <v>21</v>
      </c>
      <c r="B167" s="16">
        <f>1+1</f>
        <v>2</v>
      </c>
      <c r="C167" s="16">
        <f>15+25</f>
        <v>40</v>
      </c>
      <c r="D167" s="19"/>
    </row>
    <row r="168" spans="1:4" ht="12" customHeight="1">
      <c r="A168" s="10" t="s">
        <v>22</v>
      </c>
      <c r="B168" s="16">
        <v>0</v>
      </c>
      <c r="C168" s="16">
        <v>0</v>
      </c>
      <c r="D168" s="19"/>
    </row>
    <row r="169" spans="1:4" ht="12" customHeight="1">
      <c r="A169" s="10" t="s">
        <v>23</v>
      </c>
      <c r="B169" s="16">
        <f>1+1+1+1+1+1</f>
        <v>6</v>
      </c>
      <c r="C169" s="16">
        <f>15+15+15+200+50+55</f>
        <v>350</v>
      </c>
      <c r="D169" s="19"/>
    </row>
    <row r="170" spans="1:4" ht="12" customHeight="1">
      <c r="A170" s="10" t="s">
        <v>24</v>
      </c>
      <c r="B170" s="16">
        <v>0</v>
      </c>
      <c r="C170" s="16">
        <v>0</v>
      </c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f>1+1+1</f>
        <v>3</v>
      </c>
      <c r="C175" s="16">
        <f>15+120+6</f>
        <v>141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v>0</v>
      </c>
      <c r="C179" s="16">
        <v>0</v>
      </c>
      <c r="D179" s="19"/>
    </row>
    <row r="180" spans="1:4" ht="12" customHeight="1">
      <c r="A180" s="10" t="s">
        <v>13</v>
      </c>
      <c r="B180" s="16">
        <f>1</f>
        <v>1</v>
      </c>
      <c r="C180" s="16">
        <f>0.006</f>
        <v>0.006</v>
      </c>
      <c r="D180" s="19"/>
    </row>
    <row r="181" spans="1:4" ht="12" customHeight="1">
      <c r="A181" s="10" t="s">
        <v>10</v>
      </c>
      <c r="B181" s="16">
        <v>0</v>
      </c>
      <c r="C181" s="16">
        <v>0</v>
      </c>
      <c r="D181" s="19"/>
    </row>
    <row r="182" spans="1:4" ht="12" customHeight="1">
      <c r="A182" s="10" t="s">
        <v>20</v>
      </c>
      <c r="B182" s="16">
        <v>0</v>
      </c>
      <c r="C182" s="16">
        <v>0</v>
      </c>
      <c r="D182" s="14"/>
    </row>
    <row r="183" spans="1:4" ht="12" customHeight="1">
      <c r="A183" s="10" t="s">
        <v>21</v>
      </c>
      <c r="B183" s="16">
        <f>1+1</f>
        <v>2</v>
      </c>
      <c r="C183" s="16">
        <f>5+25</f>
        <v>30</v>
      </c>
      <c r="D183" s="14"/>
    </row>
    <row r="184" spans="1:4" ht="12" customHeight="1">
      <c r="A184" s="10" t="s">
        <v>22</v>
      </c>
      <c r="B184" s="16">
        <f>1</f>
        <v>1</v>
      </c>
      <c r="C184" s="16">
        <f>1.6</f>
        <v>1.6</v>
      </c>
      <c r="D184" s="14"/>
    </row>
    <row r="185" spans="1:4" ht="12" customHeight="1">
      <c r="A185" s="10" t="s">
        <v>23</v>
      </c>
      <c r="B185" s="10">
        <f>1+1</f>
        <v>2</v>
      </c>
      <c r="C185" s="10">
        <f>2.07+4.95</f>
        <v>7.02</v>
      </c>
      <c r="D185" s="14"/>
    </row>
    <row r="186" spans="1:4" ht="12" customHeight="1">
      <c r="A186" s="10" t="s">
        <v>24</v>
      </c>
      <c r="B186" s="10">
        <f>1+1+1</f>
        <v>3</v>
      </c>
      <c r="C186" s="10">
        <f>340+410+129.6</f>
        <v>879.6</v>
      </c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sheetProtection/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2018-04-07T07:44:02Z</cp:lastPrinted>
  <dcterms:created xsi:type="dcterms:W3CDTF">1996-10-08T23:32:33Z</dcterms:created>
  <dcterms:modified xsi:type="dcterms:W3CDTF">2020-12-30T11:46:32Z</dcterms:modified>
  <cp:category/>
  <cp:version/>
  <cp:contentType/>
  <cp:contentStatus/>
</cp:coreProperties>
</file>